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61"/>
  <workbookPr codeName="ThisWorkbook" filterPrivacy="0" publishItems="0"/>
  <bookViews>
    <workbookView xWindow="0" yWindow="0" windowWidth="18768" windowHeight="901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'Sheet1'!$A$1:$K$51</definedName>
  </definedNames>
  <calcPr calcId="145621"/>
</workbook>
</file>

<file path=xl/sharedStrings.xml><?xml version="1.0" encoding="utf-8"?>
<sst xmlns="http://schemas.openxmlformats.org/spreadsheetml/2006/main" count="121" uniqueCount="95">
  <si>
    <t>15시간 이상 : 5점
10시간 ~ 15시간 미만 : 3점
10시간 미만 : 1점</t>
  </si>
  <si>
    <t>부장 개월수 입력 (12개월 : 25점)</t>
  </si>
  <si>
    <t>담임 개월수 입력 (12개월 : 24점)</t>
  </si>
  <si>
    <t>비담임 개월수 입력 (12개월 : 23점)</t>
  </si>
  <si>
    <t>학교 안 학습공동체 학점화 연수이수: 2점</t>
  </si>
  <si>
    <t>성적(재시험) 1건당 0.5점씩 감점</t>
  </si>
  <si>
    <t>실적 해당 : 0.5점 가산</t>
  </si>
  <si>
    <t>수업계, 
연구부 
협조</t>
  </si>
  <si>
    <t>공연 및 대회 참가 지도</t>
  </si>
  <si>
    <t>학생 및 학부모 
상담실적</t>
  </si>
  <si>
    <t>전문적 학습 공동체 이수</t>
  </si>
  <si>
    <t>전문성
개발
(10점)</t>
  </si>
  <si>
    <t>3.  차등지급률
 기간제교사: 개인성과급 차등지급률 50%</t>
  </si>
  <si>
    <t>가산점 포함하여 30점(담당업무 분야만점)을 초과할 수 없음.</t>
  </si>
  <si>
    <t>가산점 포함하여 30점(생활지도분야만점)을 초과할 수 없음.</t>
  </si>
  <si>
    <t>실적해당 : 0.5점 가산(연구부장, 업무담당 1명) 가산</t>
  </si>
  <si>
    <t>자유학기활동 다학년 지도로 인정
자유학기 활동인정범위
(동아리, 주제, 예체, 진로, 연계)
총 개월 수 입력
0.5점 급간 (기본점수 1점, 6개월 : 1.5점, 12개월 : 2점)</t>
  </si>
  <si>
    <t>60시간 이상 : 7.5점
45 ~ 60시간 미만 : 7.0점
30 ~ 45시간 미만 : 6.5점
15 ~ 30시간 미만 : 6.0점
15시간 미만 : 2.5점</t>
  </si>
  <si>
    <r>
      <t xml:space="preserve">본인 이수증 </t>
    </r>
    <r>
      <rPr>
        <sz val="11"/>
        <color rgb="FF000000"/>
        <rFont val="돋움"/>
        <family val="2"/>
      </rPr>
      <t xml:space="preserve">사본 제출
</t>
    </r>
    <r>
      <rPr>
        <sz val="10"/>
        <color rgb="FF000000"/>
        <rFont val="굴림"/>
        <family val="2"/>
      </rPr>
      <t>(교육청 지명 연수로 인한 공식적 출장은 인정)</t>
    </r>
  </si>
  <si>
    <t>위원회(연4회이상)활동 (기본점수4점, 1개 4.5점, 2개이상 5점)</t>
  </si>
  <si>
    <t xml:space="preserve">해당학기 시수 입력
소수점 셋째자리에서 반올림
진로, 상담, 보건, 특수 교사 : 학교 평균시수 19시간 인정 </t>
  </si>
  <si>
    <t>1. 평가기간  2018.3.1~2019.2.28. 
2. 교사 성과 평가기준</t>
  </si>
  <si>
    <t xml:space="preserve">연구회 활동을 했을 때 (퇴근시간 후 4회 이상 참석한 경우) 0.5점 </t>
  </si>
  <si>
    <t>2018학년도 월곶중학교 다면평가(정량평가) 기준</t>
  </si>
  <si>
    <t xml:space="preserve">해당학기 시수 입력
0.5점 급간(최소 19시수~최대21시수 : 23 ~24점)
소수점 셋째자리에서 반올림
진로, 보건, 특수 교사 : 학교 평균시수 19시간 인정 </t>
  </si>
  <si>
    <t>실적 해당 : 0.5점 가산
(교내 전교사 공개는 0.2점, 외부 공개 수업은 0.5점)</t>
  </si>
  <si>
    <t>실적 해당 : 0.5점
(공연 및 대회 참가지도 횟수 1회 이상일 경우를 기준으로 함)</t>
  </si>
  <si>
    <t>26회 이상 : 15점
20회 이상 26회 미만 : 14점
15회 이상 20회 미만 : 13점
15회 미만 : 12점</t>
  </si>
  <si>
    <t>12개월 : 10점
10개월 ~ 12개월 미만 : 9점
8개월 ~ 10개월 미만 : 8점
6개월 ~ 8개월 미만 : 7점
6개월 미만 : 6점</t>
  </si>
  <si>
    <r>
      <t xml:space="preserve">  
</t>
    </r>
    <r>
      <rPr>
        <sz val="11"/>
        <color rgb="FF000000"/>
        <rFont val="굴림"/>
        <family val="2"/>
      </rPr>
      <t xml:space="preserve">주당수업
시수
(교과, 스포츠클럽)
</t>
    </r>
    <r>
      <rPr>
        <sz val="11"/>
        <color rgb="FF000000"/>
        <rFont val="함초롬바탕"/>
        <family val="2"/>
      </rPr>
      <t xml:space="preserve">  
  </t>
    </r>
  </si>
  <si>
    <t>위원회 활동
 (연 4회 이상)
상조회 회장,총무2인</t>
  </si>
  <si>
    <t>4. 평가 등급
 평가등급은 3등급(S,A,B)으로 구분하며, 등급별 인원 배정비율은 아래와 같음</t>
  </si>
  <si>
    <t>평가기준</t>
  </si>
  <si>
    <t>21시간</t>
  </si>
  <si>
    <t>인원 배정비율</t>
  </si>
  <si>
    <t>기본점수</t>
  </si>
  <si>
    <t>증빙서류</t>
  </si>
  <si>
    <t>22시간</t>
  </si>
  <si>
    <t>학생부 
협조</t>
  </si>
  <si>
    <t>교과 부장</t>
  </si>
  <si>
    <t>업무곤란도</t>
  </si>
  <si>
    <t>평가 등급</t>
  </si>
  <si>
    <t>4.5점</t>
  </si>
  <si>
    <t>직무연수 이수</t>
  </si>
  <si>
    <t>19시간</t>
  </si>
  <si>
    <t>1.5점</t>
  </si>
  <si>
    <t>해당부서</t>
  </si>
  <si>
    <t>2개이상</t>
  </si>
  <si>
    <t>자유학기활동</t>
  </si>
  <si>
    <t>업무분야</t>
  </si>
  <si>
    <t>23.5점</t>
  </si>
  <si>
    <t>20시간</t>
  </si>
  <si>
    <t>22.5점</t>
  </si>
  <si>
    <t>업무성실도</t>
  </si>
  <si>
    <t>제안 수업</t>
  </si>
  <si>
    <t>생활지도 기간</t>
  </si>
  <si>
    <t>다학년 지도</t>
  </si>
  <si>
    <t>순회수업</t>
  </si>
  <si>
    <t>1학기</t>
  </si>
  <si>
    <t>B</t>
  </si>
  <si>
    <t>25점</t>
  </si>
  <si>
    <t>2점</t>
  </si>
  <si>
    <t>S</t>
  </si>
  <si>
    <t>배점</t>
  </si>
  <si>
    <t>A</t>
  </si>
  <si>
    <t>1점</t>
  </si>
  <si>
    <t>24점</t>
  </si>
  <si>
    <t>부장</t>
  </si>
  <si>
    <t>기본</t>
  </si>
  <si>
    <t>비고</t>
  </si>
  <si>
    <t>합계</t>
  </si>
  <si>
    <t>점수</t>
  </si>
  <si>
    <t>1개</t>
  </si>
  <si>
    <t xml:space="preserve">  </t>
  </si>
  <si>
    <t>2학기</t>
  </si>
  <si>
    <t>23점</t>
  </si>
  <si>
    <t>계</t>
  </si>
  <si>
    <t>비담임</t>
  </si>
  <si>
    <t>5점</t>
  </si>
  <si>
    <t>4점</t>
  </si>
  <si>
    <t>담임</t>
  </si>
  <si>
    <t>2018학년도 1학기</t>
  </si>
  <si>
    <t>입력시간 
및 점수</t>
  </si>
  <si>
    <t>학기당 수업 17시수</t>
  </si>
  <si>
    <t>생활지도관련 연수</t>
  </si>
  <si>
    <t>생활
지도
(30점)</t>
  </si>
  <si>
    <t>담당
업무
(30점)</t>
  </si>
  <si>
    <t>2018학년도 2학기</t>
  </si>
  <si>
    <t>평가기준 및 배당점수</t>
  </si>
  <si>
    <t>관련공문제출 (개별)</t>
  </si>
  <si>
    <t>연구학교 업무담당</t>
  </si>
  <si>
    <t>연구회 활동 참여</t>
  </si>
  <si>
    <t>영재학급
담임인정</t>
  </si>
  <si>
    <t>학습
지도
(30점)</t>
  </si>
  <si>
    <t>복무 및 명단 확인 공문 제출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</si>
</sst>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0.00_ "/>
    <numFmt numFmtId="165" formatCode="0.0_ "/>
    <numFmt numFmtId="166" formatCode="0.00_);[Red]\(0.00\)"/>
  </numFmts>
  <fonts count="15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굴림"/>
      <family val="2"/>
    </font>
    <font>
      <sz val="11"/>
      <color rgb="FF000000"/>
      <name val="함초롬바탕"/>
      <family val="2"/>
    </font>
    <font>
      <sz val="11"/>
      <color rgb="FF000000"/>
      <name val="굴림"/>
      <family val="2"/>
    </font>
    <font>
      <sz val="10"/>
      <color rgb="FF000000"/>
      <name val="굴림"/>
      <family val="2"/>
    </font>
    <font>
      <b/>
      <sz val="10"/>
      <color rgb="FF000000"/>
      <name val="굴림"/>
      <family val="2"/>
    </font>
    <font>
      <b/>
      <sz val="11"/>
      <color rgb="FFFF0000"/>
      <name val="굴림"/>
      <family val="2"/>
    </font>
    <font>
      <b/>
      <sz val="16"/>
      <color rgb="FF000000"/>
      <name val="돋움"/>
      <family val="2"/>
    </font>
    <font>
      <b/>
      <sz val="12"/>
      <color rgb="FF000000"/>
      <name val="돋움"/>
      <family val="2"/>
    </font>
    <font>
      <sz val="12"/>
      <color rgb="FF000000"/>
      <name val="돋움"/>
      <family val="2"/>
    </font>
    <font>
      <b/>
      <sz val="12"/>
      <color rgb="FFFF0000"/>
      <name val="돋움"/>
      <family val="2"/>
    </font>
    <font>
      <b/>
      <sz val="10"/>
      <color rgb="FFFF0000"/>
      <name val="돋움"/>
      <family val="2"/>
    </font>
    <font>
      <b/>
      <sz val="10"/>
      <color rgb="FF000000"/>
      <name val="돋움"/>
      <family val="2"/>
    </font>
    <font>
      <sz val="12"/>
      <color rgb="FF000000"/>
      <name val="굴림체"/>
      <family val="2"/>
    </font>
  </fonts>
  <fills count="7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477B8"/>
        <bgColor indexed="64"/>
      </patternFill>
    </fill>
    <fill>
      <patternFill patternType="solid">
        <fgColor rgb="FF25F5F5"/>
        <bgColor indexed="64"/>
      </patternFill>
    </fill>
    <fill>
      <patternFill patternType="solid">
        <fgColor rgb="FF49EEEE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>
        <color rgb="FF000000"/>
      </right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>
        <color rgb="FF000000"/>
      </right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159"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5" fontId="3" fillId="2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3" fillId="2" borderId="2" xfId="0" applyNumberFormat="1" applyFont="1" applyFill="1" applyBorder="1" applyAlignment="1" applyProtection="1">
      <alignment horizontal="center" vertical="center"/>
      <protection/>
    </xf>
    <xf numFmtId="165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164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164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164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4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2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2" fontId="3" fillId="0" borderId="8" xfId="0" applyNumberFormat="1" applyFont="1" applyFill="1" applyBorder="1" applyAlignment="1" applyProtection="1">
      <alignment horizontal="center" vertical="center" wrapText="1"/>
      <protection/>
    </xf>
    <xf numFmtId="16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Fill="1" applyBorder="1" applyAlignment="1" applyProtection="1">
      <alignment horizontal="center" vertical="center" wrapText="1"/>
      <protection/>
    </xf>
    <xf numFmtId="2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6" fontId="3" fillId="2" borderId="18" xfId="0" applyNumberFormat="1" applyFont="1" applyFill="1" applyBorder="1" applyAlignment="1" applyProtection="1">
      <alignment horizontal="center" vertical="center" wrapText="1"/>
      <protection/>
    </xf>
    <xf numFmtId="166" fontId="2" fillId="0" borderId="2" xfId="0" applyNumberFormat="1" applyFont="1" applyFill="1" applyBorder="1" applyAlignment="1" applyProtection="1">
      <alignment horizontal="center" vertical="center" wrapText="1"/>
      <protection/>
    </xf>
    <xf numFmtId="166" fontId="3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2" fontId="4" fillId="0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65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Fill="1" applyBorder="1" applyAlignment="1" applyProtection="1">
      <alignment horizontal="left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4" fillId="6" borderId="33" xfId="0" applyNumberFormat="1" applyFont="1" applyFill="1" applyBorder="1" applyAlignment="1" applyProtection="1">
      <alignment horizontal="center" vertical="center" wrapText="1"/>
      <protection/>
    </xf>
    <xf numFmtId="0" fontId="14" fillId="6" borderId="33" xfId="0" applyNumberFormat="1" applyFont="1" applyFill="1" applyBorder="1" applyAlignment="1" applyProtection="1">
      <alignment horizontal="center" vertical="center" wrapText="1"/>
      <protection/>
    </xf>
    <xf numFmtId="9" fontId="14" fillId="0" borderId="35" xfId="0" applyNumberFormat="1" applyFont="1" applyFill="1" applyBorder="1" applyAlignment="1" applyProtection="1">
      <alignment horizontal="center" vertical="center" wrapText="1"/>
      <protection/>
    </xf>
    <xf numFmtId="9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6" borderId="36" xfId="0" applyNumberFormat="1" applyFont="1" applyFill="1" applyBorder="1" applyAlignment="1" applyProtection="1">
      <alignment horizontal="center" vertical="center" wrapText="1"/>
      <protection/>
    </xf>
    <xf numFmtId="9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M51"/>
  <sheetViews>
    <sheetView tabSelected="1" zoomScale="80" zoomScaleNormal="80" zoomScaleSheetLayoutView="50" workbookViewId="0" topLeftCell="A37">
      <selection activeCell="F55" sqref="E55:F55"/>
    </sheetView>
  </sheetViews>
  <sheetFormatPr defaultColWidth="8.88671875" defaultRowHeight="13.5"/>
  <cols>
    <col min="2" max="2" width="6.4453125" style="0" customWidth="1"/>
    <col min="5" max="5" width="7.88671875" style="0" customWidth="1"/>
    <col min="6" max="6" width="8.3359375" style="0" customWidth="1"/>
    <col min="7" max="9" width="8.4453125" style="0" customWidth="1"/>
    <col min="10" max="10" width="41.6640625" style="0" customWidth="1"/>
  </cols>
  <sheetData>
    <row r="2" spans="1:11" ht="20.3" customHeight="1">
      <c r="A2" s="73" t="s">
        <v>23</v>
      </c>
      <c r="B2" s="74"/>
      <c r="C2" s="74"/>
      <c r="D2" s="74"/>
      <c r="E2" s="74"/>
      <c r="F2" s="74"/>
      <c r="G2" s="75"/>
      <c r="H2" s="75"/>
      <c r="I2" s="73"/>
      <c r="J2" s="74"/>
      <c r="K2" s="76"/>
    </row>
    <row r="3" spans="1:11" ht="51" customHeight="1">
      <c r="A3" s="77" t="s">
        <v>21</v>
      </c>
      <c r="B3" s="78"/>
      <c r="C3" s="78"/>
      <c r="D3" s="78"/>
      <c r="E3" s="78"/>
      <c r="F3" s="78"/>
      <c r="G3" s="79"/>
      <c r="H3" s="79"/>
      <c r="I3" s="80"/>
      <c r="J3" s="78"/>
      <c r="K3" s="81"/>
    </row>
    <row r="4" spans="1:13" ht="27.75" customHeight="1">
      <c r="A4" s="2" t="s">
        <v>49</v>
      </c>
      <c r="B4" s="19" t="s">
        <v>63</v>
      </c>
      <c r="C4" s="82" t="s">
        <v>32</v>
      </c>
      <c r="D4" s="83"/>
      <c r="E4" s="17" t="s">
        <v>82</v>
      </c>
      <c r="F4" s="16" t="s">
        <v>71</v>
      </c>
      <c r="G4" s="82" t="s">
        <v>88</v>
      </c>
      <c r="H4" s="82"/>
      <c r="I4" s="82"/>
      <c r="J4" s="16" t="s">
        <v>69</v>
      </c>
      <c r="K4" s="18" t="s">
        <v>36</v>
      </c>
      <c r="M4" s="138"/>
    </row>
    <row r="5" spans="1:13" ht="14.4" customHeight="1">
      <c r="A5" s="88" t="s">
        <v>93</v>
      </c>
      <c r="B5" s="125">
        <v>24</v>
      </c>
      <c r="C5" s="111" t="s">
        <v>29</v>
      </c>
      <c r="D5" s="96" t="s">
        <v>81</v>
      </c>
      <c r="E5" s="115"/>
      <c r="F5" s="118">
        <f>IF(E5=20,12,IF(E5=19,11.75,IF(E5&lt;19,0)))</f>
        <v>0</v>
      </c>
      <c r="G5" s="132" t="s">
        <v>51</v>
      </c>
      <c r="H5" s="132"/>
      <c r="I5" s="132" t="s">
        <v>66</v>
      </c>
      <c r="J5" s="127" t="s">
        <v>20</v>
      </c>
      <c r="K5" s="98" t="s">
        <v>7</v>
      </c>
      <c r="M5" s="138"/>
    </row>
    <row r="6" spans="1:13" ht="9.6" customHeight="1">
      <c r="A6" s="88"/>
      <c r="B6" s="126"/>
      <c r="C6" s="123"/>
      <c r="D6" s="85"/>
      <c r="E6" s="116"/>
      <c r="F6" s="119"/>
      <c r="G6" s="129"/>
      <c r="H6" s="129"/>
      <c r="I6" s="129"/>
      <c r="J6" s="123"/>
      <c r="K6" s="130"/>
      <c r="M6" s="138"/>
    </row>
    <row r="7" spans="1:13" ht="13.5" hidden="1">
      <c r="A7" s="88"/>
      <c r="B7" s="105"/>
      <c r="C7" s="104"/>
      <c r="D7" s="84"/>
      <c r="E7" s="117"/>
      <c r="F7" s="120"/>
      <c r="G7" s="129"/>
      <c r="H7" s="129"/>
      <c r="I7" s="129"/>
      <c r="J7" s="128"/>
      <c r="K7" s="131"/>
      <c r="M7" s="138"/>
    </row>
    <row r="8" spans="1:13" ht="6.6" customHeight="1">
      <c r="A8" s="88"/>
      <c r="B8" s="126"/>
      <c r="C8" s="123"/>
      <c r="D8" s="85"/>
      <c r="E8" s="116"/>
      <c r="F8" s="119"/>
      <c r="G8" s="129" t="s">
        <v>44</v>
      </c>
      <c r="H8" s="129"/>
      <c r="I8" s="129" t="s">
        <v>50</v>
      </c>
      <c r="J8" s="123"/>
      <c r="K8" s="131"/>
      <c r="M8" s="1"/>
    </row>
    <row r="9" spans="1:13" ht="15" customHeight="1">
      <c r="A9" s="88"/>
      <c r="B9" s="105"/>
      <c r="C9" s="104"/>
      <c r="D9" s="84"/>
      <c r="E9" s="117"/>
      <c r="F9" s="120"/>
      <c r="G9" s="129"/>
      <c r="H9" s="129"/>
      <c r="I9" s="129"/>
      <c r="J9" s="128"/>
      <c r="K9" s="131"/>
      <c r="M9" s="139"/>
    </row>
    <row r="10" spans="1:13" ht="1.8" customHeight="1">
      <c r="A10" s="88"/>
      <c r="B10" s="126"/>
      <c r="C10" s="123"/>
      <c r="D10" s="85"/>
      <c r="E10" s="116"/>
      <c r="F10" s="119"/>
      <c r="G10" s="129"/>
      <c r="H10" s="129"/>
      <c r="I10" s="129"/>
      <c r="J10" s="123"/>
      <c r="K10" s="131"/>
      <c r="M10" s="139"/>
    </row>
    <row r="11" spans="1:13" ht="22.8" customHeight="1">
      <c r="A11" s="88"/>
      <c r="B11" s="105"/>
      <c r="C11" s="104"/>
      <c r="D11" s="84" t="s">
        <v>87</v>
      </c>
      <c r="E11" s="116"/>
      <c r="F11" s="121">
        <f>IF(E11=19,11.25,IF(E11=20,11.5,IF(E11=21,11.75,IF(E11=22,12,IF(E11&lt;19,0)))))</f>
        <v>0</v>
      </c>
      <c r="G11" s="129" t="s">
        <v>37</v>
      </c>
      <c r="H11" s="129"/>
      <c r="I11" s="129" t="s">
        <v>66</v>
      </c>
      <c r="J11" s="128"/>
      <c r="K11" s="131"/>
      <c r="M11" s="139"/>
    </row>
    <row r="12" spans="1:13" ht="4.8" customHeight="1">
      <c r="A12" s="88"/>
      <c r="B12" s="105"/>
      <c r="C12" s="104"/>
      <c r="D12" s="85"/>
      <c r="E12" s="116"/>
      <c r="F12" s="122"/>
      <c r="G12" s="129"/>
      <c r="H12" s="129"/>
      <c r="I12" s="129"/>
      <c r="J12" s="128"/>
      <c r="K12" s="131"/>
      <c r="M12" s="139"/>
    </row>
    <row r="13" spans="1:13" ht="23.4" customHeight="1">
      <c r="A13" s="88"/>
      <c r="B13" s="105"/>
      <c r="C13" s="104"/>
      <c r="D13" s="84"/>
      <c r="E13" s="117"/>
      <c r="F13" s="121"/>
      <c r="G13" s="129" t="s">
        <v>33</v>
      </c>
      <c r="H13" s="129"/>
      <c r="I13" s="3" t="s">
        <v>50</v>
      </c>
      <c r="J13" s="128"/>
      <c r="K13" s="131"/>
      <c r="M13" s="139"/>
    </row>
    <row r="14" spans="1:13" ht="24" customHeight="1">
      <c r="A14" s="88"/>
      <c r="B14" s="105"/>
      <c r="C14" s="104"/>
      <c r="D14" s="84"/>
      <c r="E14" s="117"/>
      <c r="F14" s="121"/>
      <c r="G14" s="129" t="s">
        <v>51</v>
      </c>
      <c r="H14" s="129"/>
      <c r="I14" s="3" t="s">
        <v>75</v>
      </c>
      <c r="J14" s="128"/>
      <c r="K14" s="131"/>
      <c r="M14" s="1"/>
    </row>
    <row r="15" spans="1:13" ht="18" customHeight="1">
      <c r="A15" s="88"/>
      <c r="B15" s="105"/>
      <c r="C15" s="104"/>
      <c r="D15" s="84"/>
      <c r="E15" s="117"/>
      <c r="F15" s="121"/>
      <c r="G15" s="129" t="s">
        <v>44</v>
      </c>
      <c r="H15" s="129"/>
      <c r="I15" s="129" t="s">
        <v>52</v>
      </c>
      <c r="J15" s="128"/>
      <c r="K15" s="131"/>
      <c r="M15" s="1"/>
    </row>
    <row r="16" spans="1:13" ht="6.6" customHeight="1">
      <c r="A16" s="88"/>
      <c r="B16" s="105"/>
      <c r="C16" s="104"/>
      <c r="D16" s="84"/>
      <c r="E16" s="117"/>
      <c r="F16" s="121"/>
      <c r="G16" s="129"/>
      <c r="H16" s="129"/>
      <c r="I16" s="129"/>
      <c r="J16" s="128"/>
      <c r="K16" s="131"/>
      <c r="M16" s="1"/>
    </row>
    <row r="17" spans="1:11" ht="13.5" hidden="1">
      <c r="A17" s="88"/>
      <c r="B17" s="105"/>
      <c r="C17" s="104"/>
      <c r="D17" s="4"/>
      <c r="E17" s="5"/>
      <c r="F17" s="6"/>
      <c r="G17" s="3"/>
      <c r="H17" s="3" t="s">
        <v>83</v>
      </c>
      <c r="I17" s="3"/>
      <c r="J17" s="7"/>
      <c r="K17" s="131"/>
    </row>
    <row r="18" spans="1:11" ht="13.5" hidden="1">
      <c r="A18" s="89"/>
      <c r="B18" s="106"/>
      <c r="C18" s="124"/>
      <c r="D18" s="4" t="s">
        <v>87</v>
      </c>
      <c r="E18" s="5"/>
      <c r="F18" s="8">
        <f>IF(E18=19,23,IF(E18=20,23.5,IF(E18=21,24,IF(E18&lt;19,0))))</f>
        <v>0</v>
      </c>
      <c r="G18" s="9"/>
      <c r="H18" s="9" t="s">
        <v>83</v>
      </c>
      <c r="I18" s="9"/>
      <c r="J18" s="7" t="s">
        <v>24</v>
      </c>
      <c r="K18" s="93"/>
    </row>
    <row r="19" spans="1:11" ht="19.8" customHeight="1">
      <c r="A19" s="88"/>
      <c r="B19" s="105">
        <v>6</v>
      </c>
      <c r="C19" s="84" t="s">
        <v>56</v>
      </c>
      <c r="D19" s="84"/>
      <c r="E19" s="107"/>
      <c r="F19" s="103">
        <f>E19</f>
        <v>0</v>
      </c>
      <c r="G19" s="10" t="s">
        <v>68</v>
      </c>
      <c r="H19" s="10" t="s">
        <v>58</v>
      </c>
      <c r="I19" s="10" t="s">
        <v>74</v>
      </c>
      <c r="J19" s="108" t="s">
        <v>16</v>
      </c>
      <c r="K19" s="131"/>
    </row>
    <row r="20" spans="1:11" ht="18.6" customHeight="1">
      <c r="A20" s="89"/>
      <c r="B20" s="105"/>
      <c r="C20" s="84"/>
      <c r="D20" s="85"/>
      <c r="E20" s="107"/>
      <c r="F20" s="103"/>
      <c r="G20" s="10" t="s">
        <v>65</v>
      </c>
      <c r="H20" s="10" t="s">
        <v>45</v>
      </c>
      <c r="I20" s="10" t="s">
        <v>61</v>
      </c>
      <c r="J20" s="108"/>
      <c r="K20" s="93"/>
    </row>
    <row r="21" spans="1:11" ht="6.6" customHeight="1">
      <c r="A21" s="88"/>
      <c r="B21" s="105"/>
      <c r="C21" s="84" t="s">
        <v>48</v>
      </c>
      <c r="D21" s="84"/>
      <c r="E21" s="102"/>
      <c r="F21" s="103">
        <f>E21</f>
        <v>0</v>
      </c>
      <c r="G21" s="104" t="s">
        <v>65</v>
      </c>
      <c r="H21" s="104" t="s">
        <v>45</v>
      </c>
      <c r="I21" s="104" t="s">
        <v>61</v>
      </c>
      <c r="J21" s="108"/>
      <c r="K21" s="131"/>
    </row>
    <row r="22" spans="1:11" ht="8.4" customHeight="1">
      <c r="A22" s="88"/>
      <c r="B22" s="105"/>
      <c r="C22" s="84"/>
      <c r="D22" s="84"/>
      <c r="E22" s="102"/>
      <c r="F22" s="103"/>
      <c r="G22" s="104"/>
      <c r="H22" s="104"/>
      <c r="I22" s="104"/>
      <c r="J22" s="108"/>
      <c r="K22" s="131"/>
    </row>
    <row r="23" spans="1:11" ht="5.4" customHeight="1">
      <c r="A23" s="89"/>
      <c r="B23" s="106"/>
      <c r="C23" s="84"/>
      <c r="D23" s="84"/>
      <c r="E23" s="102"/>
      <c r="F23" s="103"/>
      <c r="G23" s="104"/>
      <c r="H23" s="104"/>
      <c r="I23" s="104"/>
      <c r="J23" s="85"/>
      <c r="K23" s="93"/>
    </row>
    <row r="24" spans="1:11" ht="21" customHeight="1">
      <c r="A24" s="89"/>
      <c r="B24" s="106"/>
      <c r="C24" s="84" t="s">
        <v>57</v>
      </c>
      <c r="D24" s="85"/>
      <c r="E24" s="11"/>
      <c r="F24" s="12">
        <f>E24</f>
        <v>0</v>
      </c>
      <c r="G24" s="10" t="s">
        <v>65</v>
      </c>
      <c r="H24" s="10" t="s">
        <v>45</v>
      </c>
      <c r="I24" s="10" t="s">
        <v>61</v>
      </c>
      <c r="J24" s="108"/>
      <c r="K24" s="93"/>
    </row>
    <row r="25" spans="1:11" ht="17.4" customHeight="1">
      <c r="A25" s="89"/>
      <c r="B25" s="20">
        <v>0.5</v>
      </c>
      <c r="C25" s="84" t="s">
        <v>39</v>
      </c>
      <c r="D25" s="85"/>
      <c r="E25" s="11"/>
      <c r="F25" s="12">
        <f>E25</f>
        <v>0</v>
      </c>
      <c r="G25" s="104"/>
      <c r="H25" s="104"/>
      <c r="I25" s="104"/>
      <c r="J25" s="13" t="s">
        <v>6</v>
      </c>
      <c r="K25" s="93"/>
    </row>
    <row r="26" spans="1:11" ht="46.8" customHeight="1">
      <c r="A26" s="89"/>
      <c r="B26" s="20">
        <v>0.5</v>
      </c>
      <c r="C26" s="84" t="s">
        <v>54</v>
      </c>
      <c r="D26" s="85"/>
      <c r="E26" s="11"/>
      <c r="F26" s="12">
        <f>E26</f>
        <v>0</v>
      </c>
      <c r="G26" s="104"/>
      <c r="H26" s="104"/>
      <c r="I26" s="104"/>
      <c r="J26" s="63" t="s">
        <v>25</v>
      </c>
      <c r="K26" s="93"/>
    </row>
    <row r="27" spans="1:11" ht="26.4" customHeight="1">
      <c r="A27" s="89"/>
      <c r="B27" s="86" t="s">
        <v>76</v>
      </c>
      <c r="C27" s="87"/>
      <c r="D27" s="87"/>
      <c r="E27" s="21"/>
      <c r="F27" s="43">
        <f>SUM(F5:F26)</f>
        <v>0</v>
      </c>
      <c r="G27" s="109"/>
      <c r="H27" s="109"/>
      <c r="I27" s="109"/>
      <c r="J27" s="23" t="s">
        <v>14</v>
      </c>
      <c r="K27" s="24" t="s">
        <v>73</v>
      </c>
    </row>
    <row r="28" spans="1:11" ht="52.8" customHeight="1">
      <c r="A28" s="88" t="s">
        <v>85</v>
      </c>
      <c r="B28" s="44">
        <v>15</v>
      </c>
      <c r="C28" s="90" t="s">
        <v>9</v>
      </c>
      <c r="D28" s="91"/>
      <c r="E28" s="45"/>
      <c r="F28" s="46">
        <f>E28</f>
        <v>0</v>
      </c>
      <c r="G28" s="114"/>
      <c r="H28" s="114"/>
      <c r="I28" s="114"/>
      <c r="J28" s="65" t="s">
        <v>27</v>
      </c>
      <c r="K28" s="92" t="s">
        <v>38</v>
      </c>
    </row>
    <row r="29" spans="1:11" ht="70.8" customHeight="1">
      <c r="A29" s="89"/>
      <c r="B29" s="47">
        <v>10</v>
      </c>
      <c r="C29" s="84" t="s">
        <v>55</v>
      </c>
      <c r="D29" s="85"/>
      <c r="E29" s="48"/>
      <c r="F29" s="49">
        <f>E29</f>
        <v>0</v>
      </c>
      <c r="G29" s="104"/>
      <c r="H29" s="104"/>
      <c r="I29" s="104"/>
      <c r="J29" s="66" t="s">
        <v>28</v>
      </c>
      <c r="K29" s="93"/>
    </row>
    <row r="30" spans="1:11" ht="43.5" customHeight="1">
      <c r="A30" s="89"/>
      <c r="B30" s="47">
        <v>5</v>
      </c>
      <c r="C30" s="84" t="s">
        <v>84</v>
      </c>
      <c r="D30" s="85"/>
      <c r="E30" s="48"/>
      <c r="F30" s="49">
        <f>E30</f>
        <v>0</v>
      </c>
      <c r="G30" s="104"/>
      <c r="H30" s="104"/>
      <c r="I30" s="104"/>
      <c r="J30" s="64" t="s">
        <v>0</v>
      </c>
      <c r="K30" s="93"/>
    </row>
    <row r="31" spans="1:11" ht="40.2" customHeight="1">
      <c r="A31" s="89"/>
      <c r="B31" s="51">
        <v>0.5</v>
      </c>
      <c r="C31" s="84" t="s">
        <v>8</v>
      </c>
      <c r="D31" s="85"/>
      <c r="E31" s="48"/>
      <c r="F31" s="49">
        <f>E31</f>
        <v>0</v>
      </c>
      <c r="G31" s="104"/>
      <c r="H31" s="104"/>
      <c r="I31" s="104"/>
      <c r="J31" s="50" t="s">
        <v>26</v>
      </c>
      <c r="K31" s="52" t="s">
        <v>89</v>
      </c>
    </row>
    <row r="32" spans="1:11" ht="32.4" customHeight="1">
      <c r="A32" s="89"/>
      <c r="B32" s="94" t="s">
        <v>76</v>
      </c>
      <c r="C32" s="95"/>
      <c r="D32" s="95"/>
      <c r="E32" s="53"/>
      <c r="F32" s="54">
        <f>SUM(F28:F31)</f>
        <v>0</v>
      </c>
      <c r="G32" s="110"/>
      <c r="H32" s="110"/>
      <c r="I32" s="110"/>
      <c r="J32" s="41" t="s">
        <v>14</v>
      </c>
      <c r="K32" s="55" t="s">
        <v>73</v>
      </c>
    </row>
    <row r="33" spans="1:11" ht="69" customHeight="1">
      <c r="A33" s="88" t="s">
        <v>11</v>
      </c>
      <c r="B33" s="56">
        <v>7.5</v>
      </c>
      <c r="C33" s="96" t="s">
        <v>43</v>
      </c>
      <c r="D33" s="97"/>
      <c r="E33" s="57"/>
      <c r="F33" s="58">
        <f>E33</f>
        <v>0</v>
      </c>
      <c r="G33" s="111"/>
      <c r="H33" s="111"/>
      <c r="I33" s="111"/>
      <c r="J33" s="67" t="s">
        <v>17</v>
      </c>
      <c r="K33" s="98" t="s">
        <v>18</v>
      </c>
    </row>
    <row r="34" spans="1:11" ht="36.6" customHeight="1">
      <c r="A34" s="89"/>
      <c r="B34" s="20">
        <v>2</v>
      </c>
      <c r="C34" s="99" t="s">
        <v>10</v>
      </c>
      <c r="D34" s="100"/>
      <c r="E34" s="11"/>
      <c r="F34" s="12">
        <f>E34</f>
        <v>0</v>
      </c>
      <c r="G34" s="104"/>
      <c r="H34" s="104"/>
      <c r="I34" s="104"/>
      <c r="J34" s="15" t="s">
        <v>4</v>
      </c>
      <c r="K34" s="93"/>
    </row>
    <row r="35" spans="1:11" ht="42" customHeight="1">
      <c r="A35" s="89"/>
      <c r="B35" s="20">
        <v>0.5</v>
      </c>
      <c r="C35" s="84" t="s">
        <v>91</v>
      </c>
      <c r="D35" s="85"/>
      <c r="E35" s="11"/>
      <c r="F35" s="12">
        <f>E35</f>
        <v>0</v>
      </c>
      <c r="G35" s="104"/>
      <c r="H35" s="104"/>
      <c r="I35" s="104"/>
      <c r="J35" s="13" t="s">
        <v>22</v>
      </c>
      <c r="K35" s="14" t="s">
        <v>94</v>
      </c>
    </row>
    <row r="36" spans="1:11" ht="22.8" customHeight="1">
      <c r="A36" s="89"/>
      <c r="B36" s="86" t="s">
        <v>76</v>
      </c>
      <c r="C36" s="87"/>
      <c r="D36" s="87"/>
      <c r="E36" s="21"/>
      <c r="F36" s="22">
        <f>SUM(F33:F35)</f>
        <v>0</v>
      </c>
      <c r="G36" s="112"/>
      <c r="H36" s="112"/>
      <c r="I36" s="112"/>
      <c r="J36" s="23"/>
      <c r="K36" s="24" t="s">
        <v>73</v>
      </c>
    </row>
    <row r="37" spans="1:11" ht="24.6" customHeight="1">
      <c r="A37" s="88" t="s">
        <v>86</v>
      </c>
      <c r="B37" s="133">
        <v>25</v>
      </c>
      <c r="C37" s="90" t="s">
        <v>40</v>
      </c>
      <c r="D37" s="91"/>
      <c r="E37" s="25"/>
      <c r="F37" s="26">
        <f>25*(E37/12)</f>
        <v>0</v>
      </c>
      <c r="G37" s="114" t="s">
        <v>67</v>
      </c>
      <c r="H37" s="114"/>
      <c r="I37" s="27" t="s">
        <v>60</v>
      </c>
      <c r="J37" s="28" t="s">
        <v>1</v>
      </c>
      <c r="K37" s="29" t="s">
        <v>73</v>
      </c>
    </row>
    <row r="38" spans="1:11" ht="27" customHeight="1">
      <c r="A38" s="89"/>
      <c r="B38" s="134"/>
      <c r="C38" s="85"/>
      <c r="D38" s="85"/>
      <c r="E38" s="30"/>
      <c r="F38" s="31">
        <f>24*(E38/12)</f>
        <v>0</v>
      </c>
      <c r="G38" s="104" t="s">
        <v>80</v>
      </c>
      <c r="H38" s="104"/>
      <c r="I38" s="32" t="s">
        <v>66</v>
      </c>
      <c r="J38" s="13" t="s">
        <v>2</v>
      </c>
      <c r="K38" s="34" t="s">
        <v>92</v>
      </c>
    </row>
    <row r="39" spans="1:11" ht="25.8" customHeight="1">
      <c r="A39" s="89"/>
      <c r="B39" s="134"/>
      <c r="C39" s="85"/>
      <c r="D39" s="85"/>
      <c r="E39" s="30"/>
      <c r="F39" s="31">
        <f>23*(E39/12)</f>
        <v>0</v>
      </c>
      <c r="G39" s="104" t="s">
        <v>77</v>
      </c>
      <c r="H39" s="104"/>
      <c r="I39" s="32" t="s">
        <v>75</v>
      </c>
      <c r="J39" s="13" t="s">
        <v>3</v>
      </c>
      <c r="K39" s="34" t="s">
        <v>73</v>
      </c>
    </row>
    <row r="40" spans="1:11" ht="23.4" customHeight="1">
      <c r="A40" s="88"/>
      <c r="B40" s="137">
        <v>5</v>
      </c>
      <c r="C40" s="135" t="s">
        <v>30</v>
      </c>
      <c r="D40" s="136"/>
      <c r="E40" s="107"/>
      <c r="F40" s="103">
        <f>E40</f>
        <v>0</v>
      </c>
      <c r="G40" s="104" t="s">
        <v>47</v>
      </c>
      <c r="H40" s="104"/>
      <c r="I40" s="32" t="s">
        <v>78</v>
      </c>
      <c r="J40" s="108" t="s">
        <v>19</v>
      </c>
      <c r="K40" s="131" t="s">
        <v>46</v>
      </c>
    </row>
    <row r="41" spans="1:11" ht="22.2" customHeight="1">
      <c r="A41" s="88"/>
      <c r="B41" s="134"/>
      <c r="C41" s="136"/>
      <c r="D41" s="136"/>
      <c r="E41" s="107"/>
      <c r="F41" s="103"/>
      <c r="G41" s="104" t="s">
        <v>72</v>
      </c>
      <c r="H41" s="104"/>
      <c r="I41" s="32" t="s">
        <v>42</v>
      </c>
      <c r="J41" s="108"/>
      <c r="K41" s="131"/>
    </row>
    <row r="42" spans="1:11" ht="22.8" customHeight="1">
      <c r="A42" s="89"/>
      <c r="B42" s="137"/>
      <c r="C42" s="135"/>
      <c r="D42" s="136"/>
      <c r="E42" s="107"/>
      <c r="F42" s="103"/>
      <c r="G42" s="104" t="s">
        <v>35</v>
      </c>
      <c r="H42" s="104"/>
      <c r="I42" s="32" t="s">
        <v>79</v>
      </c>
      <c r="J42" s="108"/>
      <c r="K42" s="131"/>
    </row>
    <row r="43" spans="1:11" ht="36.75" customHeight="1">
      <c r="A43" s="89"/>
      <c r="B43" s="35">
        <v>0.5</v>
      </c>
      <c r="C43" s="84" t="s">
        <v>90</v>
      </c>
      <c r="D43" s="85"/>
      <c r="E43" s="36"/>
      <c r="F43" s="37">
        <f>E43</f>
        <v>0</v>
      </c>
      <c r="G43" s="104"/>
      <c r="H43" s="104"/>
      <c r="I43" s="104"/>
      <c r="J43" s="33" t="s">
        <v>15</v>
      </c>
      <c r="K43" s="93"/>
    </row>
    <row r="44" spans="1:11" ht="19.5" customHeight="1">
      <c r="A44" s="89"/>
      <c r="B44" s="38" t="s">
        <v>73</v>
      </c>
      <c r="C44" s="84" t="s">
        <v>53</v>
      </c>
      <c r="D44" s="85"/>
      <c r="E44" s="36"/>
      <c r="F44" s="37">
        <f>E44</f>
        <v>0</v>
      </c>
      <c r="G44" s="104"/>
      <c r="H44" s="104"/>
      <c r="I44" s="104"/>
      <c r="J44" s="33" t="s">
        <v>5</v>
      </c>
      <c r="K44" s="93"/>
    </row>
    <row r="45" spans="1:11" ht="34.5" customHeight="1">
      <c r="A45" s="89"/>
      <c r="B45" s="94" t="s">
        <v>76</v>
      </c>
      <c r="C45" s="95"/>
      <c r="D45" s="95"/>
      <c r="E45" s="39"/>
      <c r="F45" s="40">
        <f>SUM(F37:F43)-F44</f>
        <v>0</v>
      </c>
      <c r="G45" s="110"/>
      <c r="H45" s="110"/>
      <c r="I45" s="110"/>
      <c r="J45" s="41" t="s">
        <v>13</v>
      </c>
      <c r="K45" s="42" t="s">
        <v>73</v>
      </c>
    </row>
    <row r="46" spans="1:11" ht="25.2" customHeight="1">
      <c r="A46" s="101" t="s">
        <v>70</v>
      </c>
      <c r="B46" s="83"/>
      <c r="C46" s="83"/>
      <c r="D46" s="83"/>
      <c r="E46" s="59"/>
      <c r="F46" s="60">
        <f>F27+F32+F36+F45</f>
        <v>0</v>
      </c>
      <c r="G46" s="113"/>
      <c r="H46" s="113"/>
      <c r="I46" s="113"/>
      <c r="J46" s="61" t="s">
        <v>73</v>
      </c>
      <c r="K46" s="62" t="s">
        <v>73</v>
      </c>
    </row>
    <row r="47" spans="1:11" ht="45.75" customHeight="1">
      <c r="A47" s="158" t="s">
        <v>12</v>
      </c>
      <c r="B47" s="140"/>
      <c r="C47" s="140"/>
      <c r="D47" s="140"/>
      <c r="E47" s="140"/>
      <c r="F47" s="140"/>
      <c r="G47" s="141"/>
      <c r="H47" s="141"/>
      <c r="I47" s="142"/>
      <c r="J47" s="140"/>
      <c r="K47" s="143"/>
    </row>
    <row r="48" spans="1:11" ht="39" customHeight="1">
      <c r="A48" s="144" t="s">
        <v>31</v>
      </c>
      <c r="B48" s="145"/>
      <c r="C48" s="145"/>
      <c r="D48" s="145"/>
      <c r="E48" s="145"/>
      <c r="F48" s="145"/>
      <c r="G48" s="146"/>
      <c r="H48" s="146"/>
      <c r="I48" s="146"/>
      <c r="J48" s="145"/>
      <c r="K48" s="147"/>
    </row>
    <row r="49" spans="1:11" ht="27" customHeight="1">
      <c r="A49" s="68"/>
      <c r="B49" s="148" t="s">
        <v>41</v>
      </c>
      <c r="C49" s="149"/>
      <c r="D49" s="152" t="s">
        <v>62</v>
      </c>
      <c r="E49" s="153"/>
      <c r="F49" s="152" t="s">
        <v>64</v>
      </c>
      <c r="G49" s="153"/>
      <c r="H49" s="152" t="s">
        <v>59</v>
      </c>
      <c r="I49" s="156"/>
      <c r="J49" s="1"/>
      <c r="K49" s="69"/>
    </row>
    <row r="50" spans="1:11" ht="27" customHeight="1">
      <c r="A50" s="68"/>
      <c r="B50" s="150" t="s">
        <v>34</v>
      </c>
      <c r="C50" s="151"/>
      <c r="D50" s="154">
        <v>0.3</v>
      </c>
      <c r="E50" s="155"/>
      <c r="F50" s="154">
        <v>0.4</v>
      </c>
      <c r="G50" s="155"/>
      <c r="H50" s="154">
        <v>0.3</v>
      </c>
      <c r="I50" s="157"/>
      <c r="J50" s="1"/>
      <c r="K50" s="69"/>
    </row>
    <row r="51" spans="1:11" ht="13.9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2"/>
    </row>
  </sheetData>
  <mergeCells count="100">
    <mergeCell ref="A2:K2"/>
    <mergeCell ref="A3:K3"/>
    <mergeCell ref="C4:D4"/>
    <mergeCell ref="C24:D24"/>
    <mergeCell ref="C25:D25"/>
    <mergeCell ref="C26:D26"/>
    <mergeCell ref="B27:D27"/>
    <mergeCell ref="A28:A32"/>
    <mergeCell ref="C28:D28"/>
    <mergeCell ref="K28:K30"/>
    <mergeCell ref="C29:D29"/>
    <mergeCell ref="C30:D30"/>
    <mergeCell ref="C31:D31"/>
    <mergeCell ref="B32:D32"/>
    <mergeCell ref="A33:A36"/>
    <mergeCell ref="C33:D33"/>
    <mergeCell ref="K33:K34"/>
    <mergeCell ref="C34:D34"/>
    <mergeCell ref="C35:D35"/>
    <mergeCell ref="B36:D36"/>
    <mergeCell ref="C37:D39"/>
    <mergeCell ref="C43:D43"/>
    <mergeCell ref="C44:D44"/>
    <mergeCell ref="B45:D45"/>
    <mergeCell ref="A46:D46"/>
    <mergeCell ref="C21:D23"/>
    <mergeCell ref="E21:E23"/>
    <mergeCell ref="F21:F23"/>
    <mergeCell ref="H21:H23"/>
    <mergeCell ref="I21:I23"/>
    <mergeCell ref="G4:I4"/>
    <mergeCell ref="G21:G23"/>
    <mergeCell ref="B19:B24"/>
    <mergeCell ref="E19:E20"/>
    <mergeCell ref="F19:F20"/>
    <mergeCell ref="C19:D20"/>
    <mergeCell ref="J19:J24"/>
    <mergeCell ref="G27:I27"/>
    <mergeCell ref="G30:I30"/>
    <mergeCell ref="G31:I31"/>
    <mergeCell ref="G32:I32"/>
    <mergeCell ref="G33:I33"/>
    <mergeCell ref="G34:I34"/>
    <mergeCell ref="G35:I35"/>
    <mergeCell ref="G36:I36"/>
    <mergeCell ref="G43:I43"/>
    <mergeCell ref="G44:I44"/>
    <mergeCell ref="G45:I45"/>
    <mergeCell ref="G46:I46"/>
    <mergeCell ref="G25:I25"/>
    <mergeCell ref="G26:I26"/>
    <mergeCell ref="G29:I29"/>
    <mergeCell ref="G28:I28"/>
    <mergeCell ref="D5:D10"/>
    <mergeCell ref="E5:E10"/>
    <mergeCell ref="F5:F10"/>
    <mergeCell ref="E11:E16"/>
    <mergeCell ref="F11:F16"/>
    <mergeCell ref="D11:D16"/>
    <mergeCell ref="C5:C18"/>
    <mergeCell ref="B5:B18"/>
    <mergeCell ref="A5:A27"/>
    <mergeCell ref="J5:J16"/>
    <mergeCell ref="G13:H13"/>
    <mergeCell ref="G14:H14"/>
    <mergeCell ref="K5:K26"/>
    <mergeCell ref="G5:H7"/>
    <mergeCell ref="I5:I7"/>
    <mergeCell ref="G8:H10"/>
    <mergeCell ref="I8:I10"/>
    <mergeCell ref="G11:H12"/>
    <mergeCell ref="I11:I12"/>
    <mergeCell ref="G15:H16"/>
    <mergeCell ref="I15:I16"/>
    <mergeCell ref="A37:A45"/>
    <mergeCell ref="B37:B39"/>
    <mergeCell ref="G37:H37"/>
    <mergeCell ref="G38:H38"/>
    <mergeCell ref="G39:H39"/>
    <mergeCell ref="C40:D42"/>
    <mergeCell ref="B40:B42"/>
    <mergeCell ref="E40:E42"/>
    <mergeCell ref="F40:F42"/>
    <mergeCell ref="J40:J42"/>
    <mergeCell ref="K40:K44"/>
    <mergeCell ref="G40:H40"/>
    <mergeCell ref="G41:H41"/>
    <mergeCell ref="G42:H42"/>
    <mergeCell ref="M4:M7"/>
    <mergeCell ref="M9:M13"/>
    <mergeCell ref="A47:K47"/>
    <mergeCell ref="A48:K48"/>
    <mergeCell ref="B49:C49"/>
    <mergeCell ref="B50:C50"/>
    <mergeCell ref="D49:E49"/>
    <mergeCell ref="D50:E50"/>
    <mergeCell ref="F49:G49"/>
    <mergeCell ref="F50:G50"/>
    <mergeCell ref="H49:I49"/>
    <mergeCell ref="H50:I50"/>
  </mergeCells>
  <printOptions horizontalCentered="1"/>
  <pageMargins left="0.11777777969837189" right="0.13625000417232513" top="0.11777777969837189" bottom="0.11777777969837189" header="0.1966666728258133" footer="0.1966666728258133"/>
  <pageSetup fitToHeight="0" fitToWidth="0" horizontalDpi="600" verticalDpi="600" orientation="portrait" paperSize="9" scale="66" copies="1"/>
  <rowBreaks count="2" manualBreakCount="2">
    <brk id="51" max="16383" man="1"/>
    <brk id="58" max="16383" man="1"/>
  </rowBreaks>
  <colBreaks count="2" manualBreakCount="2">
    <brk id="11" max="16383" man="1"/>
    <brk id="1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Mutil</dc:creator>
  <cp:keywords/>
  <dc:description/>
  <cp:lastModifiedBy>user</cp:lastModifiedBy>
  <cp:lastPrinted>2019-09-24T00:53:07Z</cp:lastPrinted>
  <dcterms:created xsi:type="dcterms:W3CDTF">2017-11-08T23:49:31Z</dcterms:created>
  <dcterms:modified xsi:type="dcterms:W3CDTF">2019-09-25T02:49:28Z</dcterms:modified>
  <cp:category/>
  <cp:version/>
  <cp:contentType/>
  <cp:contentStatus/>
  <cp:revision>88</cp:revision>
</cp:coreProperties>
</file>